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A9E8" lockStructure="1"/>
  <bookViews>
    <workbookView xWindow="360" yWindow="435" windowWidth="24675" windowHeight="11790" firstSheet="1" activeTab="1"/>
  </bookViews>
  <sheets>
    <sheet name="Data" sheetId="1" state="hidden" r:id="rId1"/>
    <sheet name="PE &amp; Sports" sheetId="2" r:id="rId2"/>
  </sheets>
  <calcPr calcId="162913"/>
</workbook>
</file>

<file path=xl/calcChain.xml><?xml version="1.0" encoding="utf-8"?>
<calcChain xmlns="http://schemas.openxmlformats.org/spreadsheetml/2006/main">
  <c r="A11" i="2" l="1"/>
  <c r="F11" i="2" l="1"/>
  <c r="E11" i="2"/>
  <c r="D11" i="2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  <c r="C11" i="2" l="1"/>
  <c r="B11" i="2"/>
  <c r="B8" i="2"/>
</calcChain>
</file>

<file path=xl/sharedStrings.xml><?xml version="1.0" encoding="utf-8"?>
<sst xmlns="http://schemas.openxmlformats.org/spreadsheetml/2006/main" count="190" uniqueCount="185">
  <si>
    <t>Eligible Pupils</t>
  </si>
  <si>
    <t>April payment</t>
  </si>
  <si>
    <t>Bentinck Primary and Nursery School</t>
  </si>
  <si>
    <t>Cantrell Primary and Nursery School</t>
  </si>
  <si>
    <t>Carrington Primary and Nursery School</t>
  </si>
  <si>
    <t>Dunkirk Primary and Nursery School</t>
  </si>
  <si>
    <t>Melbury Primary School</t>
  </si>
  <si>
    <t>Middleton Primary and Nursery School</t>
  </si>
  <si>
    <t>Heathfield Primary and Nursery School</t>
  </si>
  <si>
    <t>Walter Halls Primary and Early Years School</t>
  </si>
  <si>
    <t>Southwold Primary School and Early Years' Centre</t>
  </si>
  <si>
    <t>Rise Park Primary and Nursery School</t>
  </si>
  <si>
    <t>Crabtree Farm Primary School</t>
  </si>
  <si>
    <t>Welbeck Primary School</t>
  </si>
  <si>
    <t>Mellers Primary and Nursery School</t>
  </si>
  <si>
    <t>Haydn Primary School</t>
  </si>
  <si>
    <t>Hempshill Hall Primary School</t>
  </si>
  <si>
    <t>Glade Hill Primary School</t>
  </si>
  <si>
    <t>Claremont Primary and Nursery School</t>
  </si>
  <si>
    <t>Snape Wood Primary and Nursery School</t>
  </si>
  <si>
    <t>Forest Fields Primary and Nursery School</t>
  </si>
  <si>
    <t>South Wilford Endowed CofE Primary School</t>
  </si>
  <si>
    <t>Rosehill School</t>
  </si>
  <si>
    <t>Southglade Primary School</t>
  </si>
  <si>
    <t>Westglade Primary School</t>
  </si>
  <si>
    <t>Robin Hood Primary School</t>
  </si>
  <si>
    <t>Henry Whipple Primary School</t>
  </si>
  <si>
    <t>Dovecote Primary and Nursery School</t>
  </si>
  <si>
    <t>Greenfields Community School</t>
  </si>
  <si>
    <t>Oak Field School and Specialist Sports College</t>
  </si>
  <si>
    <t>Rufford Primary and Nursery School</t>
  </si>
  <si>
    <t>Berridge Primary School</t>
  </si>
  <si>
    <t>Seely Primary School</t>
  </si>
  <si>
    <t>Fernwood Primary School</t>
  </si>
  <si>
    <t>2045jcKb</t>
  </si>
  <si>
    <t>2056bAuD</t>
  </si>
  <si>
    <t>2057HOsi</t>
  </si>
  <si>
    <t>2061xJcy</t>
  </si>
  <si>
    <t>2079FvIw</t>
  </si>
  <si>
    <t>2080tRdj</t>
  </si>
  <si>
    <t>2095dtuN</t>
  </si>
  <si>
    <t>2117PnIX</t>
  </si>
  <si>
    <t>2128wfAl</t>
  </si>
  <si>
    <t>2151vOUw</t>
  </si>
  <si>
    <t>2153nWDQ</t>
  </si>
  <si>
    <t>2157suKk</t>
  </si>
  <si>
    <t>2158hMrS</t>
  </si>
  <si>
    <t>2163KqTk</t>
  </si>
  <si>
    <t>2170MqVW</t>
  </si>
  <si>
    <t>2360ioBv</t>
  </si>
  <si>
    <t>2894TISR</t>
  </si>
  <si>
    <t>2897xXHv</t>
  </si>
  <si>
    <t>2929hDZn</t>
  </si>
  <si>
    <t>3312Qybe</t>
  </si>
  <si>
    <t>7035tAdH</t>
  </si>
  <si>
    <t>3326cFKo</t>
  </si>
  <si>
    <t>3327puJp</t>
  </si>
  <si>
    <t>3329RIdN</t>
  </si>
  <si>
    <t>3328RPTm</t>
  </si>
  <si>
    <t>3323oqtU</t>
  </si>
  <si>
    <t>3324xTCS</t>
  </si>
  <si>
    <t>7042NwsN</t>
  </si>
  <si>
    <t>3332hTln</t>
  </si>
  <si>
    <t>2006MAGL</t>
  </si>
  <si>
    <t>2007acGn</t>
  </si>
  <si>
    <t>2016jnOu</t>
  </si>
  <si>
    <t>PE &amp; Sports Grant</t>
  </si>
  <si>
    <t>LAEstab</t>
  </si>
  <si>
    <t>School Name</t>
  </si>
  <si>
    <t>Total</t>
  </si>
  <si>
    <t>October Payment</t>
  </si>
  <si>
    <t>April Payment</t>
  </si>
  <si>
    <t>Total Allocation</t>
  </si>
  <si>
    <t>LAEstab (at Sep 17)</t>
  </si>
  <si>
    <t>School Name (at Sep 17)</t>
  </si>
  <si>
    <t>October payment</t>
  </si>
  <si>
    <t>Nottingham Academy</t>
  </si>
  <si>
    <t>Djanogly Northgate Academy</t>
  </si>
  <si>
    <t>Blessed Robert Widmerpool Catholic Primary and Nursery School</t>
  </si>
  <si>
    <t>Our Lady &amp; St Edward Primary &amp; Nursery Catholic Voluntary Academy</t>
  </si>
  <si>
    <t>Warren Primary Academy</t>
  </si>
  <si>
    <t>Southwark Primary School</t>
  </si>
  <si>
    <t>Edna G. Olds Academy</t>
  </si>
  <si>
    <t>St Ann's Well Academy</t>
  </si>
  <si>
    <t>Huntingdon Academy</t>
  </si>
  <si>
    <t>Sycamore Academy</t>
  </si>
  <si>
    <t>Bluecoat Academy</t>
  </si>
  <si>
    <t>Nethergate School</t>
  </si>
  <si>
    <t>Our Lady of Perpetual Succour Catholic Primary School</t>
  </si>
  <si>
    <t>St Mary's Catholic Primary School</t>
  </si>
  <si>
    <t>St Teresa's Catholic Primary School</t>
  </si>
  <si>
    <t>St Augustine's Catholic Primary and Nursery School, A Voluntary Academy</t>
  </si>
  <si>
    <t>Whitemoor Academy (Primary and Nursery)</t>
  </si>
  <si>
    <t>Old Basford School</t>
  </si>
  <si>
    <t>The Milford Academy</t>
  </si>
  <si>
    <t>Ambleside Primary School</t>
  </si>
  <si>
    <t>St Margaret Clitherow Catholic Primary School</t>
  </si>
  <si>
    <t>Sneinton St Stephen's CofE Primary School</t>
  </si>
  <si>
    <t>Windmill L.E.A.D. Academy</t>
  </si>
  <si>
    <t>Firbeck Academy</t>
  </si>
  <si>
    <t>St Patrick's Catholic Primary and Nursery School</t>
  </si>
  <si>
    <t>Highbank Primary and Nursery School</t>
  </si>
  <si>
    <t>Blue Bell Hill Primary and Nursery School</t>
  </si>
  <si>
    <t>The Glapton Academy</t>
  </si>
  <si>
    <t>Hogarth Academy</t>
  </si>
  <si>
    <t>Glenbrook Primary and Nursery School</t>
  </si>
  <si>
    <t>Portland Spencer Academy</t>
  </si>
  <si>
    <t>Djanogly Strelley Academy</t>
  </si>
  <si>
    <t>Edale Rise Primary &amp; Nursery School</t>
  </si>
  <si>
    <t>Jubilee L.E.A.D. Academy</t>
  </si>
  <si>
    <t>Rosslyn Park Primary and Nursery School</t>
  </si>
  <si>
    <t>Brocklewood Primary and Nursery School</t>
  </si>
  <si>
    <t>Radford Primary School Academy</t>
  </si>
  <si>
    <t>Bulwell St Mary's Primary and Nursery School</t>
  </si>
  <si>
    <t>Burford Primary and Nursery School</t>
  </si>
  <si>
    <t>Scotholme Primary and Nursery School</t>
  </si>
  <si>
    <t>Robert Shaw Primary and Nursery School</t>
  </si>
  <si>
    <t>William Booth Primary and Nursery School</t>
  </si>
  <si>
    <t>Stanstead Nursery and Primary School</t>
  </si>
  <si>
    <t>Whitegate Primary and Nursery School</t>
  </si>
  <si>
    <t>Woodlands Academy</t>
  </si>
  <si>
    <t>Westbury Academy</t>
  </si>
  <si>
    <t>Denewood Academy</t>
  </si>
  <si>
    <t>Springfield Academy</t>
  </si>
  <si>
    <t>Victoria Primary School</t>
  </si>
  <si>
    <t>1104Ejvo</t>
  </si>
  <si>
    <t>2015HbKT</t>
  </si>
  <si>
    <t>2917ZuVe</t>
  </si>
  <si>
    <t>2081LkKD</t>
  </si>
  <si>
    <t>7026waXR</t>
  </si>
  <si>
    <t>Notes</t>
  </si>
  <si>
    <t>6)   Full conditions of grant are available from the following link:</t>
  </si>
  <si>
    <t>6907FCPz</t>
  </si>
  <si>
    <t>3319QBOK</t>
  </si>
  <si>
    <t>3320pRhg</t>
  </si>
  <si>
    <t>2898jkQr</t>
  </si>
  <si>
    <t>2110WEKx</t>
  </si>
  <si>
    <t>2074hvrt</t>
  </si>
  <si>
    <t>3331XVIS</t>
  </si>
  <si>
    <t>2939eDdn</t>
  </si>
  <si>
    <t>3330JXZI</t>
  </si>
  <si>
    <t>4615dHTk</t>
  </si>
  <si>
    <t>3318ofLD</t>
  </si>
  <si>
    <t>3313sNFs</t>
  </si>
  <si>
    <t>3317aBhm</t>
  </si>
  <si>
    <t>2003cUCo</t>
  </si>
  <si>
    <t>2118jGMU</t>
  </si>
  <si>
    <t>2152PAbM</t>
  </si>
  <si>
    <t>2906DDOl</t>
  </si>
  <si>
    <t>2002riNz</t>
  </si>
  <si>
    <t>3321zXjz</t>
  </si>
  <si>
    <t>3311lnvu</t>
  </si>
  <si>
    <t>2004bGWt</t>
  </si>
  <si>
    <t>2005HQuH</t>
  </si>
  <si>
    <t>3316QIbE</t>
  </si>
  <si>
    <t>2008VkKp</t>
  </si>
  <si>
    <t>2183JqYY</t>
  </si>
  <si>
    <t>2907cNUj</t>
  </si>
  <si>
    <t>2077smkJ</t>
  </si>
  <si>
    <t>2009jKrj</t>
  </si>
  <si>
    <t>2010wBMV</t>
  </si>
  <si>
    <t>2011poYO</t>
  </si>
  <si>
    <t>2099WTff</t>
  </si>
  <si>
    <t>2012cGfy</t>
  </si>
  <si>
    <t>2013rLUm</t>
  </si>
  <si>
    <t>2014sKZl</t>
  </si>
  <si>
    <t>2088EKvG</t>
  </si>
  <si>
    <t>3000JAIt</t>
  </si>
  <si>
    <t>2082fWlx</t>
  </si>
  <si>
    <t>2155CTPh</t>
  </si>
  <si>
    <t>2090IiRI</t>
  </si>
  <si>
    <t>2097Osws</t>
  </si>
  <si>
    <t>2190wUmX</t>
  </si>
  <si>
    <t>2935BcLf</t>
  </si>
  <si>
    <t>7033Jgem</t>
  </si>
  <si>
    <t>7040gxws</t>
  </si>
  <si>
    <t>Sept 17 - March 18 Allocation</t>
  </si>
  <si>
    <t>Apr 18 - August 18 Allocation</t>
  </si>
  <si>
    <t>1)   Please input your school passcode into the blue box, in order to view the funding information.  An email containing the passcode was sent to the headteacher on 27 February 2017.</t>
  </si>
  <si>
    <t>2)   The funding is allocated by the Department of Education on an academic year.</t>
  </si>
  <si>
    <t>3)    The funding for Sept-17 to March 18 has been allocated to the Maintained Schools via the Budget Share Letter.</t>
  </si>
  <si>
    <t xml:space="preserve">4)     The final instalment for maintained schools for Apr 18 - Aug will be allocated in May 2018 which will fall into the financial year 2018/19 once it has been received in the Local Authority. </t>
  </si>
  <si>
    <t>5)     Academies will receive all their funding directly from the EFSA.</t>
  </si>
  <si>
    <t>7)   Please direct any queries to School.Funding@nottinghamcity.gov.uk</t>
  </si>
  <si>
    <t>https://www.gov.uk/government/publications/pupil-premium-conditions-of-grant-2017-to-2018/pupil-premium-conditions-of-grant-2017-to-2018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</si>
</sst>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wrapText="1"/>
    </xf>
    <xf numFmtId="164" fontId="0" fillId="0" borderId="0" xfId="0" applyNumberForma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 applyProtection="1">
      <protection locked="0"/>
    </xf>
    <xf numFmtId="0" fontId="1" fillId="5" borderId="0" xfId="0" applyFont="1" applyFill="1"/>
    <xf numFmtId="164" fontId="0" fillId="0" borderId="0" xfId="0" applyNumberFormat="1"/>
    <xf numFmtId="0" fontId="0" fillId="6" borderId="0" xfId="0" applyFill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6" fillId="0" borderId="0" xfId="4"/>
    <xf numFmtId="0" fontId="0" fillId="0" borderId="0" xfId="0" applyProtection="1">
      <protection hidden="1"/>
    </xf>
    <xf numFmtId="0" fontId="1" fillId="5" borderId="0" xfId="0" applyFont="1" applyFill="1" applyAlignment="1" applyProtection="1">
      <alignment horizontal="center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1" applyNumberFormat="1" applyFont="1" applyAlignment="1" applyProtection="1">
      <alignment horizontal="center"/>
      <protection hidden="1"/>
    </xf>
    <xf numFmtId="165" fontId="0" fillId="0" borderId="0" xfId="1" applyNumberFormat="1" applyFont="1" applyAlignment="1" applyProtection="1">
      <protection hidden="1"/>
    </xf>
    <xf numFmtId="165" fontId="0" fillId="3" borderId="0" xfId="1" applyNumberFormat="1" applyFont="1" applyFill="1" applyAlignment="1" applyProtection="1">
      <alignment horizontal="center"/>
      <protection hidden="1"/>
    </xf>
  </cellXfs>
  <cellStyles count="5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Comma" xfId="1" builtinId="3"/>
    <cellStyle name="Hyperlink" xfId="4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57150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" t="4222" r="25694" b="54443"/>
        <a:stretch>
          <a:fillRect/>
        </a:stretch>
      </xdr:blipFill>
      <xdr:spPr bwMode="auto">
        <a:xfrm>
          <a:off x="0" y="0"/>
          <a:ext cx="1743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pupil-premium-conditions-of-grant-2017-to-2018/pupil-premium-conditions-of-grant-2017-t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58" workbookViewId="0">
      <selection activeCell="C10" sqref="C1:C1048576"/>
    </sheetView>
  </sheetViews>
  <sheetFormatPr defaultRowHeight="15" x14ac:dyDescent="0.25"/>
  <cols>
    <col min="2" max="2" width="11.42578125" customWidth="1"/>
    <col min="3" max="3" width="45.7109375" bestFit="1" customWidth="1"/>
    <col min="7" max="7" width="12.42578125" customWidth="1"/>
  </cols>
  <sheetData>
    <row r="1" spans="1:7" ht="45" x14ac:dyDescent="0.25">
      <c r="B1" s="1" t="s">
        <v>67</v>
      </c>
      <c r="C1" s="1" t="s">
        <v>68</v>
      </c>
      <c r="D1" s="1" t="s">
        <v>0</v>
      </c>
      <c r="E1" s="1" t="s">
        <v>70</v>
      </c>
      <c r="F1" s="1" t="s">
        <v>71</v>
      </c>
      <c r="G1" s="1" t="s">
        <v>72</v>
      </c>
    </row>
    <row r="2" spans="1:7" x14ac:dyDescent="0.25">
      <c r="A2" t="s">
        <v>34</v>
      </c>
      <c r="B2">
        <v>8922045</v>
      </c>
      <c r="C2" t="s">
        <v>2</v>
      </c>
      <c r="D2">
        <v>181</v>
      </c>
      <c r="E2" s="2">
        <v>10389</v>
      </c>
      <c r="F2" s="2">
        <v>7421</v>
      </c>
      <c r="G2" s="8">
        <f t="shared" ref="G2:G33" si="0">SUM(E2:F2)</f>
        <v>17810</v>
      </c>
    </row>
    <row r="3" spans="1:7" x14ac:dyDescent="0.25">
      <c r="A3" t="s">
        <v>35</v>
      </c>
      <c r="B3">
        <v>8922056</v>
      </c>
      <c r="C3" t="s">
        <v>3</v>
      </c>
      <c r="D3">
        <v>355</v>
      </c>
      <c r="E3" s="2">
        <v>11404</v>
      </c>
      <c r="F3" s="2">
        <v>8146</v>
      </c>
      <c r="G3" s="8">
        <f t="shared" si="0"/>
        <v>19550</v>
      </c>
    </row>
    <row r="4" spans="1:7" x14ac:dyDescent="0.25">
      <c r="A4" t="s">
        <v>36</v>
      </c>
      <c r="B4">
        <v>8922057</v>
      </c>
      <c r="C4" t="s">
        <v>4</v>
      </c>
      <c r="D4">
        <v>180</v>
      </c>
      <c r="E4" s="2">
        <v>10383</v>
      </c>
      <c r="F4" s="2">
        <v>7417</v>
      </c>
      <c r="G4" s="8">
        <f t="shared" si="0"/>
        <v>17800</v>
      </c>
    </row>
    <row r="5" spans="1:7" x14ac:dyDescent="0.25">
      <c r="A5" t="s">
        <v>37</v>
      </c>
      <c r="B5">
        <v>8922061</v>
      </c>
      <c r="C5" t="s">
        <v>5</v>
      </c>
      <c r="D5">
        <v>343</v>
      </c>
      <c r="E5" s="2">
        <v>11334</v>
      </c>
      <c r="F5" s="2">
        <v>8096</v>
      </c>
      <c r="G5" s="8">
        <f t="shared" si="0"/>
        <v>19430</v>
      </c>
    </row>
    <row r="6" spans="1:7" x14ac:dyDescent="0.25">
      <c r="A6" t="s">
        <v>38</v>
      </c>
      <c r="B6">
        <v>8922079</v>
      </c>
      <c r="C6" t="s">
        <v>6</v>
      </c>
      <c r="D6">
        <v>195</v>
      </c>
      <c r="E6" s="2">
        <v>10471</v>
      </c>
      <c r="F6" s="2">
        <v>7479</v>
      </c>
      <c r="G6" s="8">
        <f t="shared" si="0"/>
        <v>17950</v>
      </c>
    </row>
    <row r="7" spans="1:7" x14ac:dyDescent="0.25">
      <c r="A7" t="s">
        <v>39</v>
      </c>
      <c r="B7">
        <v>8922080</v>
      </c>
      <c r="C7" t="s">
        <v>7</v>
      </c>
      <c r="D7">
        <v>362</v>
      </c>
      <c r="E7" s="2">
        <v>11445</v>
      </c>
      <c r="F7" s="2">
        <v>8175</v>
      </c>
      <c r="G7" s="8">
        <f t="shared" si="0"/>
        <v>19620</v>
      </c>
    </row>
    <row r="8" spans="1:7" x14ac:dyDescent="0.25">
      <c r="A8" t="s">
        <v>40</v>
      </c>
      <c r="B8">
        <v>8922095</v>
      </c>
      <c r="C8" t="s">
        <v>8</v>
      </c>
      <c r="D8">
        <v>359</v>
      </c>
      <c r="E8" s="2">
        <v>11428</v>
      </c>
      <c r="F8" s="2">
        <v>8162</v>
      </c>
      <c r="G8" s="8">
        <f t="shared" si="0"/>
        <v>19590</v>
      </c>
    </row>
    <row r="9" spans="1:7" x14ac:dyDescent="0.25">
      <c r="A9" t="s">
        <v>41</v>
      </c>
      <c r="B9">
        <v>8922117</v>
      </c>
      <c r="C9" t="s">
        <v>9</v>
      </c>
      <c r="D9">
        <v>340</v>
      </c>
      <c r="E9" s="2">
        <v>11317</v>
      </c>
      <c r="F9" s="2">
        <v>8083</v>
      </c>
      <c r="G9" s="8">
        <f t="shared" si="0"/>
        <v>19400</v>
      </c>
    </row>
    <row r="10" spans="1:7" x14ac:dyDescent="0.25">
      <c r="A10" t="s">
        <v>42</v>
      </c>
      <c r="B10">
        <v>8922128</v>
      </c>
      <c r="C10" t="s">
        <v>10</v>
      </c>
      <c r="D10">
        <v>175</v>
      </c>
      <c r="E10" s="2">
        <v>10354</v>
      </c>
      <c r="F10" s="2">
        <v>7396</v>
      </c>
      <c r="G10" s="8">
        <f t="shared" si="0"/>
        <v>17750</v>
      </c>
    </row>
    <row r="11" spans="1:7" x14ac:dyDescent="0.25">
      <c r="A11" t="s">
        <v>43</v>
      </c>
      <c r="B11">
        <v>8922151</v>
      </c>
      <c r="C11" t="s">
        <v>11</v>
      </c>
      <c r="D11">
        <v>352</v>
      </c>
      <c r="E11" s="2">
        <v>11387</v>
      </c>
      <c r="F11" s="2">
        <v>8133</v>
      </c>
      <c r="G11" s="8">
        <f t="shared" si="0"/>
        <v>19520</v>
      </c>
    </row>
    <row r="12" spans="1:7" x14ac:dyDescent="0.25">
      <c r="A12" t="s">
        <v>44</v>
      </c>
      <c r="B12">
        <v>8922153</v>
      </c>
      <c r="C12" t="s">
        <v>12</v>
      </c>
      <c r="D12">
        <v>347</v>
      </c>
      <c r="E12" s="2">
        <v>11358</v>
      </c>
      <c r="F12" s="2">
        <v>8112</v>
      </c>
      <c r="G12" s="8">
        <f t="shared" si="0"/>
        <v>19470</v>
      </c>
    </row>
    <row r="13" spans="1:7" x14ac:dyDescent="0.25">
      <c r="A13" t="s">
        <v>45</v>
      </c>
      <c r="B13">
        <v>8922157</v>
      </c>
      <c r="C13" t="s">
        <v>13</v>
      </c>
      <c r="D13">
        <v>249</v>
      </c>
      <c r="E13" s="2">
        <v>10786</v>
      </c>
      <c r="F13" s="2">
        <v>7704</v>
      </c>
      <c r="G13" s="8">
        <f t="shared" si="0"/>
        <v>18490</v>
      </c>
    </row>
    <row r="14" spans="1:7" x14ac:dyDescent="0.25">
      <c r="A14" t="s">
        <v>46</v>
      </c>
      <c r="B14">
        <v>8922158</v>
      </c>
      <c r="C14" t="s">
        <v>14</v>
      </c>
      <c r="D14">
        <v>180</v>
      </c>
      <c r="E14" s="2">
        <v>10383</v>
      </c>
      <c r="F14" s="2">
        <v>7417</v>
      </c>
      <c r="G14" s="8">
        <f t="shared" si="0"/>
        <v>17800</v>
      </c>
    </row>
    <row r="15" spans="1:7" x14ac:dyDescent="0.25">
      <c r="A15" t="s">
        <v>47</v>
      </c>
      <c r="B15">
        <v>8922163</v>
      </c>
      <c r="C15" t="s">
        <v>15</v>
      </c>
      <c r="D15">
        <v>359</v>
      </c>
      <c r="E15" s="2">
        <v>11428</v>
      </c>
      <c r="F15" s="2">
        <v>8162</v>
      </c>
      <c r="G15" s="8">
        <f t="shared" si="0"/>
        <v>19590</v>
      </c>
    </row>
    <row r="16" spans="1:7" x14ac:dyDescent="0.25">
      <c r="A16" t="s">
        <v>48</v>
      </c>
      <c r="B16">
        <v>8922170</v>
      </c>
      <c r="C16" t="s">
        <v>16</v>
      </c>
      <c r="D16">
        <v>358</v>
      </c>
      <c r="E16" s="2">
        <v>11422</v>
      </c>
      <c r="F16" s="2">
        <v>8158</v>
      </c>
      <c r="G16" s="8">
        <f t="shared" si="0"/>
        <v>19580</v>
      </c>
    </row>
    <row r="17" spans="1:7" x14ac:dyDescent="0.25">
      <c r="A17" t="s">
        <v>49</v>
      </c>
      <c r="B17">
        <v>8922360</v>
      </c>
      <c r="C17" t="s">
        <v>17</v>
      </c>
      <c r="D17">
        <v>178</v>
      </c>
      <c r="E17" s="2">
        <v>10372</v>
      </c>
      <c r="F17" s="2">
        <v>7408</v>
      </c>
      <c r="G17" s="8">
        <f t="shared" si="0"/>
        <v>17780</v>
      </c>
    </row>
    <row r="18" spans="1:7" x14ac:dyDescent="0.25">
      <c r="A18" t="s">
        <v>50</v>
      </c>
      <c r="B18">
        <v>8922894</v>
      </c>
      <c r="C18" t="s">
        <v>18</v>
      </c>
      <c r="D18">
        <v>348</v>
      </c>
      <c r="E18" s="2">
        <v>11363</v>
      </c>
      <c r="F18" s="2">
        <v>8117</v>
      </c>
      <c r="G18" s="8">
        <f t="shared" si="0"/>
        <v>19480</v>
      </c>
    </row>
    <row r="19" spans="1:7" x14ac:dyDescent="0.25">
      <c r="A19" t="s">
        <v>51</v>
      </c>
      <c r="B19">
        <v>8922897</v>
      </c>
      <c r="C19" t="s">
        <v>19</v>
      </c>
      <c r="D19">
        <v>160</v>
      </c>
      <c r="E19" s="2">
        <v>10267</v>
      </c>
      <c r="F19" s="2">
        <v>7333</v>
      </c>
      <c r="G19" s="8">
        <f t="shared" si="0"/>
        <v>17600</v>
      </c>
    </row>
    <row r="20" spans="1:7" x14ac:dyDescent="0.25">
      <c r="A20" t="s">
        <v>52</v>
      </c>
      <c r="B20">
        <v>8922929</v>
      </c>
      <c r="C20" t="s">
        <v>20</v>
      </c>
      <c r="D20">
        <v>470</v>
      </c>
      <c r="E20" s="2">
        <v>12075</v>
      </c>
      <c r="F20" s="2">
        <v>8625</v>
      </c>
      <c r="G20" s="8">
        <f t="shared" si="0"/>
        <v>20700</v>
      </c>
    </row>
    <row r="21" spans="1:7" x14ac:dyDescent="0.25">
      <c r="A21" t="s">
        <v>53</v>
      </c>
      <c r="B21">
        <v>8923312</v>
      </c>
      <c r="C21" t="s">
        <v>21</v>
      </c>
      <c r="D21">
        <v>282</v>
      </c>
      <c r="E21" s="2">
        <v>10978</v>
      </c>
      <c r="F21" s="2">
        <v>7842</v>
      </c>
      <c r="G21" s="8">
        <f t="shared" si="0"/>
        <v>18820</v>
      </c>
    </row>
    <row r="22" spans="1:7" x14ac:dyDescent="0.25">
      <c r="A22" t="s">
        <v>54</v>
      </c>
      <c r="B22">
        <v>8927035</v>
      </c>
      <c r="C22" t="s">
        <v>22</v>
      </c>
      <c r="D22">
        <v>53</v>
      </c>
      <c r="E22" s="2">
        <v>9643</v>
      </c>
      <c r="F22" s="2">
        <v>6887</v>
      </c>
      <c r="G22" s="8">
        <f t="shared" si="0"/>
        <v>16530</v>
      </c>
    </row>
    <row r="23" spans="1:7" x14ac:dyDescent="0.25">
      <c r="A23" t="s">
        <v>55</v>
      </c>
      <c r="B23">
        <v>8923326</v>
      </c>
      <c r="C23" t="s">
        <v>23</v>
      </c>
      <c r="D23">
        <v>356</v>
      </c>
      <c r="E23" s="2">
        <v>11410</v>
      </c>
      <c r="F23" s="2">
        <v>8150</v>
      </c>
      <c r="G23" s="8">
        <f t="shared" si="0"/>
        <v>19560</v>
      </c>
    </row>
    <row r="24" spans="1:7" x14ac:dyDescent="0.25">
      <c r="A24" t="s">
        <v>56</v>
      </c>
      <c r="B24">
        <v>8923327</v>
      </c>
      <c r="C24" t="s">
        <v>24</v>
      </c>
      <c r="D24">
        <v>218</v>
      </c>
      <c r="E24" s="2">
        <v>10605</v>
      </c>
      <c r="F24" s="2">
        <v>7575</v>
      </c>
      <c r="G24" s="8">
        <f t="shared" si="0"/>
        <v>18180</v>
      </c>
    </row>
    <row r="25" spans="1:7" x14ac:dyDescent="0.25">
      <c r="A25" t="s">
        <v>57</v>
      </c>
      <c r="B25">
        <v>8923329</v>
      </c>
      <c r="C25" t="s">
        <v>25</v>
      </c>
      <c r="D25">
        <v>358</v>
      </c>
      <c r="E25" s="2">
        <v>11422</v>
      </c>
      <c r="F25" s="2">
        <v>8158</v>
      </c>
      <c r="G25" s="8">
        <f t="shared" si="0"/>
        <v>19580</v>
      </c>
    </row>
    <row r="26" spans="1:7" x14ac:dyDescent="0.25">
      <c r="A26" t="s">
        <v>58</v>
      </c>
      <c r="B26">
        <v>8923328</v>
      </c>
      <c r="C26" t="s">
        <v>26</v>
      </c>
      <c r="D26">
        <v>170</v>
      </c>
      <c r="E26" s="2">
        <v>10325</v>
      </c>
      <c r="F26" s="2">
        <v>7375</v>
      </c>
      <c r="G26" s="8">
        <f t="shared" si="0"/>
        <v>17700</v>
      </c>
    </row>
    <row r="27" spans="1:7" x14ac:dyDescent="0.25">
      <c r="A27" t="s">
        <v>59</v>
      </c>
      <c r="B27">
        <v>8923323</v>
      </c>
      <c r="C27" t="s">
        <v>27</v>
      </c>
      <c r="D27">
        <v>341</v>
      </c>
      <c r="E27" s="2">
        <v>11323</v>
      </c>
      <c r="F27" s="2">
        <v>8087</v>
      </c>
      <c r="G27" s="8">
        <f t="shared" si="0"/>
        <v>19410</v>
      </c>
    </row>
    <row r="28" spans="1:7" x14ac:dyDescent="0.25">
      <c r="A28" t="s">
        <v>60</v>
      </c>
      <c r="B28">
        <v>8923324</v>
      </c>
      <c r="C28" t="s">
        <v>28</v>
      </c>
      <c r="D28">
        <v>171</v>
      </c>
      <c r="E28" s="2">
        <v>10331</v>
      </c>
      <c r="F28" s="2">
        <v>7379</v>
      </c>
      <c r="G28" s="8">
        <f t="shared" si="0"/>
        <v>17710</v>
      </c>
    </row>
    <row r="29" spans="1:7" x14ac:dyDescent="0.25">
      <c r="A29" t="s">
        <v>61</v>
      </c>
      <c r="B29">
        <v>8927042</v>
      </c>
      <c r="C29" t="s">
        <v>29</v>
      </c>
      <c r="D29">
        <v>47</v>
      </c>
      <c r="E29" s="2">
        <v>9608</v>
      </c>
      <c r="F29" s="2">
        <v>6862</v>
      </c>
      <c r="G29" s="8">
        <f t="shared" si="0"/>
        <v>16470</v>
      </c>
    </row>
    <row r="30" spans="1:7" x14ac:dyDescent="0.25">
      <c r="A30" t="s">
        <v>62</v>
      </c>
      <c r="B30">
        <v>8923332</v>
      </c>
      <c r="C30" t="s">
        <v>30</v>
      </c>
      <c r="D30">
        <v>296</v>
      </c>
      <c r="E30" s="2">
        <v>11060</v>
      </c>
      <c r="F30" s="2">
        <v>7900</v>
      </c>
      <c r="G30" s="8">
        <f t="shared" si="0"/>
        <v>18960</v>
      </c>
    </row>
    <row r="31" spans="1:7" x14ac:dyDescent="0.25">
      <c r="A31" t="s">
        <v>63</v>
      </c>
      <c r="B31">
        <v>8922006</v>
      </c>
      <c r="C31" t="s">
        <v>31</v>
      </c>
      <c r="D31">
        <v>531</v>
      </c>
      <c r="E31" s="2">
        <v>12431</v>
      </c>
      <c r="F31" s="2">
        <v>8879</v>
      </c>
      <c r="G31" s="8">
        <f t="shared" si="0"/>
        <v>21310</v>
      </c>
    </row>
    <row r="32" spans="1:7" x14ac:dyDescent="0.25">
      <c r="A32" t="s">
        <v>64</v>
      </c>
      <c r="B32">
        <v>8922007</v>
      </c>
      <c r="C32" t="s">
        <v>32</v>
      </c>
      <c r="D32">
        <v>436</v>
      </c>
      <c r="E32" s="2">
        <v>11877</v>
      </c>
      <c r="F32" s="2">
        <v>8483</v>
      </c>
      <c r="G32" s="8">
        <f t="shared" si="0"/>
        <v>20360</v>
      </c>
    </row>
    <row r="33" spans="1:7" x14ac:dyDescent="0.25">
      <c r="A33" t="s">
        <v>65</v>
      </c>
      <c r="B33">
        <v>8922016</v>
      </c>
      <c r="C33" t="s">
        <v>33</v>
      </c>
      <c r="D33">
        <v>751</v>
      </c>
      <c r="E33" s="2">
        <v>13714</v>
      </c>
      <c r="F33" s="2">
        <v>9796</v>
      </c>
      <c r="G33" s="8">
        <f t="shared" si="0"/>
        <v>23510</v>
      </c>
    </row>
    <row r="34" spans="1:7" ht="30" x14ac:dyDescent="0.25">
      <c r="B34" s="10" t="s">
        <v>73</v>
      </c>
      <c r="C34" s="9" t="s">
        <v>74</v>
      </c>
      <c r="D34" s="10" t="s">
        <v>0</v>
      </c>
      <c r="E34" s="10" t="s">
        <v>75</v>
      </c>
      <c r="F34" s="10" t="s">
        <v>1</v>
      </c>
      <c r="G34" s="10" t="s">
        <v>72</v>
      </c>
    </row>
    <row r="35" spans="1:7" x14ac:dyDescent="0.25">
      <c r="B35" s="11"/>
      <c r="D35" s="11"/>
      <c r="E35" s="11"/>
      <c r="F35" s="11"/>
      <c r="G35" s="11"/>
    </row>
    <row r="36" spans="1:7" x14ac:dyDescent="0.25">
      <c r="A36" t="s">
        <v>132</v>
      </c>
      <c r="B36">
        <v>8926907</v>
      </c>
      <c r="C36" t="s">
        <v>76</v>
      </c>
      <c r="D36">
        <v>674</v>
      </c>
      <c r="E36" s="8">
        <v>13265</v>
      </c>
      <c r="F36" s="2">
        <v>9475</v>
      </c>
      <c r="G36" s="8">
        <v>22740</v>
      </c>
    </row>
    <row r="37" spans="1:7" x14ac:dyDescent="0.25">
      <c r="A37" t="s">
        <v>128</v>
      </c>
      <c r="B37">
        <v>8922081</v>
      </c>
      <c r="C37" t="s">
        <v>77</v>
      </c>
      <c r="D37">
        <v>488</v>
      </c>
      <c r="E37" s="8">
        <v>12180</v>
      </c>
      <c r="F37" s="2">
        <v>8700</v>
      </c>
      <c r="G37" s="8">
        <v>20880</v>
      </c>
    </row>
    <row r="38" spans="1:7" x14ac:dyDescent="0.25">
      <c r="A38" t="s">
        <v>133</v>
      </c>
      <c r="B38">
        <v>8923319</v>
      </c>
      <c r="C38" t="s">
        <v>78</v>
      </c>
      <c r="D38">
        <v>188</v>
      </c>
      <c r="E38" s="8">
        <v>10430</v>
      </c>
      <c r="F38" s="2">
        <v>7450</v>
      </c>
      <c r="G38" s="8">
        <v>17880</v>
      </c>
    </row>
    <row r="39" spans="1:7" x14ac:dyDescent="0.25">
      <c r="A39" t="s">
        <v>134</v>
      </c>
      <c r="B39">
        <v>8923320</v>
      </c>
      <c r="C39" t="s">
        <v>79</v>
      </c>
      <c r="D39">
        <v>183</v>
      </c>
      <c r="E39" s="8">
        <v>10401</v>
      </c>
      <c r="F39" s="2">
        <v>7429</v>
      </c>
      <c r="G39" s="8">
        <v>17830</v>
      </c>
    </row>
    <row r="40" spans="1:7" x14ac:dyDescent="0.25">
      <c r="A40" t="s">
        <v>135</v>
      </c>
      <c r="B40">
        <v>8922898</v>
      </c>
      <c r="C40" t="s">
        <v>80</v>
      </c>
      <c r="D40">
        <v>183</v>
      </c>
      <c r="E40" s="8">
        <v>10401</v>
      </c>
      <c r="F40" s="2">
        <v>7429</v>
      </c>
      <c r="G40" s="8">
        <v>17830</v>
      </c>
    </row>
    <row r="41" spans="1:7" x14ac:dyDescent="0.25">
      <c r="A41" t="s">
        <v>136</v>
      </c>
      <c r="B41">
        <v>8922110</v>
      </c>
      <c r="C41" t="s">
        <v>81</v>
      </c>
      <c r="D41">
        <v>542</v>
      </c>
      <c r="E41" s="8">
        <v>12495</v>
      </c>
      <c r="F41" s="2">
        <v>8925</v>
      </c>
      <c r="G41" s="8">
        <v>21420</v>
      </c>
    </row>
    <row r="42" spans="1:7" x14ac:dyDescent="0.25">
      <c r="A42" t="s">
        <v>137</v>
      </c>
      <c r="B42">
        <v>8922074</v>
      </c>
      <c r="C42" t="s">
        <v>82</v>
      </c>
      <c r="D42">
        <v>171</v>
      </c>
      <c r="E42" s="8">
        <v>10331</v>
      </c>
      <c r="F42" s="2">
        <v>7379</v>
      </c>
      <c r="G42" s="8">
        <v>17710</v>
      </c>
    </row>
    <row r="43" spans="1:7" x14ac:dyDescent="0.25">
      <c r="A43" t="s">
        <v>138</v>
      </c>
      <c r="B43">
        <v>8923331</v>
      </c>
      <c r="C43" t="s">
        <v>83</v>
      </c>
      <c r="D43">
        <v>177</v>
      </c>
      <c r="E43" s="8">
        <v>10366</v>
      </c>
      <c r="F43" s="2">
        <v>7404</v>
      </c>
      <c r="G43" s="8">
        <v>17770</v>
      </c>
    </row>
    <row r="44" spans="1:7" x14ac:dyDescent="0.25">
      <c r="A44" t="s">
        <v>139</v>
      </c>
      <c r="B44">
        <v>8922939</v>
      </c>
      <c r="C44" t="s">
        <v>84</v>
      </c>
      <c r="D44">
        <v>239</v>
      </c>
      <c r="E44" s="8">
        <v>10728</v>
      </c>
      <c r="F44" s="2">
        <v>7662</v>
      </c>
      <c r="G44" s="8">
        <v>18390</v>
      </c>
    </row>
    <row r="45" spans="1:7" x14ac:dyDescent="0.25">
      <c r="A45" t="s">
        <v>140</v>
      </c>
      <c r="B45">
        <v>8923330</v>
      </c>
      <c r="C45" t="s">
        <v>85</v>
      </c>
      <c r="D45">
        <v>298</v>
      </c>
      <c r="E45" s="8">
        <v>11072</v>
      </c>
      <c r="F45" s="2">
        <v>7908</v>
      </c>
      <c r="G45" s="8">
        <v>18980</v>
      </c>
    </row>
    <row r="46" spans="1:7" x14ac:dyDescent="0.25">
      <c r="A46" t="s">
        <v>141</v>
      </c>
      <c r="B46">
        <v>8924615</v>
      </c>
      <c r="C46" t="s">
        <v>86</v>
      </c>
      <c r="D46">
        <v>118</v>
      </c>
      <c r="E46" s="8">
        <v>10022</v>
      </c>
      <c r="F46" s="2">
        <v>7158</v>
      </c>
      <c r="G46" s="8">
        <v>17180</v>
      </c>
    </row>
    <row r="47" spans="1:7" x14ac:dyDescent="0.25">
      <c r="A47" t="s">
        <v>129</v>
      </c>
      <c r="B47">
        <v>8927026</v>
      </c>
      <c r="C47" t="s">
        <v>87</v>
      </c>
      <c r="D47">
        <v>28</v>
      </c>
      <c r="E47" s="8">
        <v>9497</v>
      </c>
      <c r="F47" s="2">
        <v>6783</v>
      </c>
      <c r="G47" s="8">
        <v>16280</v>
      </c>
    </row>
    <row r="48" spans="1:7" x14ac:dyDescent="0.25">
      <c r="A48" t="s">
        <v>142</v>
      </c>
      <c r="B48">
        <v>8923318</v>
      </c>
      <c r="C48" t="s">
        <v>88</v>
      </c>
      <c r="D48">
        <v>183</v>
      </c>
      <c r="E48" s="8">
        <v>10401</v>
      </c>
      <c r="F48" s="2">
        <v>7429</v>
      </c>
      <c r="G48" s="8">
        <v>17830</v>
      </c>
    </row>
    <row r="49" spans="1:7" x14ac:dyDescent="0.25">
      <c r="A49" t="s">
        <v>143</v>
      </c>
      <c r="B49">
        <v>8923313</v>
      </c>
      <c r="C49" t="s">
        <v>89</v>
      </c>
      <c r="D49">
        <v>177</v>
      </c>
      <c r="E49" s="8">
        <v>10366</v>
      </c>
      <c r="F49" s="2">
        <v>7404</v>
      </c>
      <c r="G49" s="8">
        <v>17770</v>
      </c>
    </row>
    <row r="50" spans="1:7" x14ac:dyDescent="0.25">
      <c r="A50" t="s">
        <v>144</v>
      </c>
      <c r="B50">
        <v>8923317</v>
      </c>
      <c r="C50" t="s">
        <v>90</v>
      </c>
      <c r="D50">
        <v>361</v>
      </c>
      <c r="E50" s="8">
        <v>11439</v>
      </c>
      <c r="F50" s="2">
        <v>8171</v>
      </c>
      <c r="G50" s="8">
        <v>19610</v>
      </c>
    </row>
    <row r="51" spans="1:7" x14ac:dyDescent="0.25">
      <c r="A51" t="s">
        <v>145</v>
      </c>
      <c r="B51">
        <v>8922003</v>
      </c>
      <c r="C51" t="s">
        <v>91</v>
      </c>
      <c r="D51">
        <v>268</v>
      </c>
      <c r="E51" s="8">
        <v>10897</v>
      </c>
      <c r="F51" s="2">
        <v>7783</v>
      </c>
      <c r="G51" s="8">
        <v>18680</v>
      </c>
    </row>
    <row r="52" spans="1:7" x14ac:dyDescent="0.25">
      <c r="A52" t="s">
        <v>146</v>
      </c>
      <c r="B52">
        <v>8922118</v>
      </c>
      <c r="C52" t="s">
        <v>92</v>
      </c>
      <c r="D52">
        <v>370</v>
      </c>
      <c r="E52" s="8">
        <v>11492</v>
      </c>
      <c r="F52" s="2">
        <v>8208</v>
      </c>
      <c r="G52" s="8">
        <v>19700</v>
      </c>
    </row>
    <row r="53" spans="1:7" x14ac:dyDescent="0.25">
      <c r="A53" t="s">
        <v>147</v>
      </c>
      <c r="B53">
        <v>8922152</v>
      </c>
      <c r="C53" t="s">
        <v>93</v>
      </c>
      <c r="D53">
        <v>358</v>
      </c>
      <c r="E53" s="8">
        <v>11422</v>
      </c>
      <c r="F53" s="2">
        <v>8158</v>
      </c>
      <c r="G53" s="8">
        <v>19580</v>
      </c>
    </row>
    <row r="54" spans="1:7" x14ac:dyDescent="0.25">
      <c r="A54" t="s">
        <v>148</v>
      </c>
      <c r="B54">
        <v>8922906</v>
      </c>
      <c r="C54" t="s">
        <v>94</v>
      </c>
      <c r="D54">
        <v>306</v>
      </c>
      <c r="E54" s="8">
        <v>11118</v>
      </c>
      <c r="F54" s="2">
        <v>7942</v>
      </c>
      <c r="G54" s="8">
        <v>19060</v>
      </c>
    </row>
    <row r="55" spans="1:7" x14ac:dyDescent="0.25">
      <c r="A55" t="s">
        <v>149</v>
      </c>
      <c r="B55">
        <v>8922002</v>
      </c>
      <c r="C55" t="s">
        <v>95</v>
      </c>
      <c r="D55">
        <v>539</v>
      </c>
      <c r="E55" s="8">
        <v>12478</v>
      </c>
      <c r="F55" s="2">
        <v>8912</v>
      </c>
      <c r="G55" s="8">
        <v>21390</v>
      </c>
    </row>
    <row r="56" spans="1:7" x14ac:dyDescent="0.25">
      <c r="A56" t="s">
        <v>150</v>
      </c>
      <c r="B56">
        <v>8923321</v>
      </c>
      <c r="C56" t="s">
        <v>96</v>
      </c>
      <c r="D56">
        <v>173</v>
      </c>
      <c r="E56" s="8">
        <v>10343</v>
      </c>
      <c r="F56" s="2">
        <v>7387</v>
      </c>
      <c r="G56" s="8">
        <v>17730</v>
      </c>
    </row>
    <row r="57" spans="1:7" x14ac:dyDescent="0.25">
      <c r="A57" t="s">
        <v>151</v>
      </c>
      <c r="B57">
        <v>8923311</v>
      </c>
      <c r="C57" t="s">
        <v>97</v>
      </c>
      <c r="D57">
        <v>178</v>
      </c>
      <c r="E57" s="8">
        <v>10372</v>
      </c>
      <c r="F57" s="2">
        <v>7408</v>
      </c>
      <c r="G57" s="8">
        <v>17780</v>
      </c>
    </row>
    <row r="58" spans="1:7" x14ac:dyDescent="0.25">
      <c r="A58" t="s">
        <v>152</v>
      </c>
      <c r="B58">
        <v>8922004</v>
      </c>
      <c r="C58" t="s">
        <v>98</v>
      </c>
      <c r="D58">
        <v>339</v>
      </c>
      <c r="E58" s="8">
        <v>11311</v>
      </c>
      <c r="F58" s="2">
        <v>8079</v>
      </c>
      <c r="G58" s="8">
        <v>19390</v>
      </c>
    </row>
    <row r="59" spans="1:7" x14ac:dyDescent="0.25">
      <c r="A59" t="s">
        <v>153</v>
      </c>
      <c r="B59">
        <v>8922005</v>
      </c>
      <c r="C59" t="s">
        <v>99</v>
      </c>
      <c r="D59">
        <v>181</v>
      </c>
      <c r="E59" s="8">
        <v>10389</v>
      </c>
      <c r="F59" s="2">
        <v>7421</v>
      </c>
      <c r="G59" s="8">
        <v>17810</v>
      </c>
    </row>
    <row r="60" spans="1:7" x14ac:dyDescent="0.25">
      <c r="A60" t="s">
        <v>154</v>
      </c>
      <c r="B60">
        <v>8923316</v>
      </c>
      <c r="C60" t="s">
        <v>100</v>
      </c>
      <c r="D60">
        <v>189</v>
      </c>
      <c r="E60" s="8">
        <v>10436</v>
      </c>
      <c r="F60" s="2">
        <v>7454</v>
      </c>
      <c r="G60" s="8">
        <v>17890</v>
      </c>
    </row>
    <row r="61" spans="1:7" x14ac:dyDescent="0.25">
      <c r="A61" t="s">
        <v>155</v>
      </c>
      <c r="B61">
        <v>8922008</v>
      </c>
      <c r="C61" t="s">
        <v>101</v>
      </c>
      <c r="D61">
        <v>220</v>
      </c>
      <c r="E61" s="8">
        <v>10617</v>
      </c>
      <c r="F61" s="2">
        <v>7583</v>
      </c>
      <c r="G61" s="8">
        <v>18200</v>
      </c>
    </row>
    <row r="62" spans="1:7" x14ac:dyDescent="0.25">
      <c r="A62" t="s">
        <v>156</v>
      </c>
      <c r="B62">
        <v>8922183</v>
      </c>
      <c r="C62" t="s">
        <v>102</v>
      </c>
      <c r="D62">
        <v>350</v>
      </c>
      <c r="E62" s="8">
        <v>11375</v>
      </c>
      <c r="F62" s="2">
        <v>8125</v>
      </c>
      <c r="G62" s="8">
        <v>19500</v>
      </c>
    </row>
    <row r="63" spans="1:7" x14ac:dyDescent="0.25">
      <c r="A63" t="s">
        <v>157</v>
      </c>
      <c r="B63">
        <v>8922907</v>
      </c>
      <c r="C63" t="s">
        <v>103</v>
      </c>
      <c r="D63">
        <v>253</v>
      </c>
      <c r="E63" s="8">
        <v>10809</v>
      </c>
      <c r="F63" s="2">
        <v>7721</v>
      </c>
      <c r="G63" s="8">
        <v>18530</v>
      </c>
    </row>
    <row r="64" spans="1:7" x14ac:dyDescent="0.25">
      <c r="A64" t="s">
        <v>158</v>
      </c>
      <c r="B64">
        <v>8922077</v>
      </c>
      <c r="C64" t="s">
        <v>104</v>
      </c>
      <c r="D64">
        <v>172</v>
      </c>
      <c r="E64" s="8">
        <v>10337</v>
      </c>
      <c r="F64" s="2">
        <v>7383</v>
      </c>
      <c r="G64" s="8">
        <v>17720</v>
      </c>
    </row>
    <row r="65" spans="1:7" x14ac:dyDescent="0.25">
      <c r="A65" t="s">
        <v>159</v>
      </c>
      <c r="B65">
        <v>8922009</v>
      </c>
      <c r="C65" t="s">
        <v>105</v>
      </c>
      <c r="D65">
        <v>226</v>
      </c>
      <c r="E65" s="8">
        <v>10652</v>
      </c>
      <c r="F65" s="2">
        <v>7608</v>
      </c>
      <c r="G65" s="8">
        <v>18260</v>
      </c>
    </row>
    <row r="66" spans="1:7" x14ac:dyDescent="0.25">
      <c r="A66" t="s">
        <v>160</v>
      </c>
      <c r="B66">
        <v>8922010</v>
      </c>
      <c r="C66" t="s">
        <v>106</v>
      </c>
      <c r="D66">
        <v>320</v>
      </c>
      <c r="E66" s="8">
        <v>11200</v>
      </c>
      <c r="F66" s="2">
        <v>8000</v>
      </c>
      <c r="G66" s="8">
        <v>19200</v>
      </c>
    </row>
    <row r="67" spans="1:7" x14ac:dyDescent="0.25">
      <c r="A67" t="s">
        <v>161</v>
      </c>
      <c r="B67">
        <v>8922011</v>
      </c>
      <c r="C67" t="s">
        <v>107</v>
      </c>
      <c r="D67">
        <v>349</v>
      </c>
      <c r="E67" s="8">
        <v>11369</v>
      </c>
      <c r="F67" s="2">
        <v>8121</v>
      </c>
      <c r="G67" s="8">
        <v>19490</v>
      </c>
    </row>
    <row r="68" spans="1:7" x14ac:dyDescent="0.25">
      <c r="A68" t="s">
        <v>162</v>
      </c>
      <c r="B68">
        <v>8922099</v>
      </c>
      <c r="C68" t="s">
        <v>108</v>
      </c>
      <c r="D68">
        <v>176</v>
      </c>
      <c r="E68" s="8">
        <v>10360</v>
      </c>
      <c r="F68" s="2">
        <v>7400</v>
      </c>
      <c r="G68" s="8">
        <v>17760</v>
      </c>
    </row>
    <row r="69" spans="1:7" x14ac:dyDescent="0.25">
      <c r="A69" t="s">
        <v>163</v>
      </c>
      <c r="B69">
        <v>8922012</v>
      </c>
      <c r="C69" t="s">
        <v>109</v>
      </c>
      <c r="D69">
        <v>344</v>
      </c>
      <c r="E69" s="8">
        <v>11340</v>
      </c>
      <c r="F69" s="2">
        <v>8100</v>
      </c>
      <c r="G69" s="8">
        <v>19440</v>
      </c>
    </row>
    <row r="70" spans="1:7" x14ac:dyDescent="0.25">
      <c r="A70" t="s">
        <v>164</v>
      </c>
      <c r="B70">
        <v>8922013</v>
      </c>
      <c r="C70" t="s">
        <v>110</v>
      </c>
      <c r="D70">
        <v>497</v>
      </c>
      <c r="E70" s="8">
        <v>12233</v>
      </c>
      <c r="F70" s="2">
        <v>8737</v>
      </c>
      <c r="G70" s="8">
        <v>20970</v>
      </c>
    </row>
    <row r="71" spans="1:7" x14ac:dyDescent="0.25">
      <c r="A71" t="s">
        <v>165</v>
      </c>
      <c r="B71">
        <v>8922014</v>
      </c>
      <c r="C71" t="s">
        <v>111</v>
      </c>
      <c r="D71">
        <v>431</v>
      </c>
      <c r="E71" s="8">
        <v>11848</v>
      </c>
      <c r="F71" s="2">
        <v>8462</v>
      </c>
      <c r="G71" s="8">
        <v>20310</v>
      </c>
    </row>
    <row r="72" spans="1:7" x14ac:dyDescent="0.25">
      <c r="A72" t="s">
        <v>166</v>
      </c>
      <c r="B72">
        <v>8922088</v>
      </c>
      <c r="C72" t="s">
        <v>112</v>
      </c>
      <c r="D72">
        <v>180</v>
      </c>
      <c r="E72" s="8">
        <v>10383</v>
      </c>
      <c r="F72" s="2">
        <v>7417</v>
      </c>
      <c r="G72" s="8">
        <v>17800</v>
      </c>
    </row>
    <row r="73" spans="1:7" x14ac:dyDescent="0.25">
      <c r="A73" t="s">
        <v>167</v>
      </c>
      <c r="B73">
        <v>8923000</v>
      </c>
      <c r="C73" t="s">
        <v>113</v>
      </c>
      <c r="D73">
        <v>265</v>
      </c>
      <c r="E73" s="8">
        <v>10879</v>
      </c>
      <c r="F73" s="2">
        <v>7771</v>
      </c>
      <c r="G73" s="8">
        <v>18650</v>
      </c>
    </row>
    <row r="74" spans="1:7" x14ac:dyDescent="0.25">
      <c r="A74" t="s">
        <v>168</v>
      </c>
      <c r="B74">
        <v>8922082</v>
      </c>
      <c r="C74" t="s">
        <v>114</v>
      </c>
      <c r="D74">
        <v>178</v>
      </c>
      <c r="E74" s="8">
        <v>10372</v>
      </c>
      <c r="F74" s="2">
        <v>7408</v>
      </c>
      <c r="G74" s="8">
        <v>17780</v>
      </c>
    </row>
    <row r="75" spans="1:7" x14ac:dyDescent="0.25">
      <c r="A75" t="s">
        <v>169</v>
      </c>
      <c r="B75">
        <v>8922155</v>
      </c>
      <c r="C75" t="s">
        <v>115</v>
      </c>
      <c r="D75">
        <v>350</v>
      </c>
      <c r="E75" s="8">
        <v>11375</v>
      </c>
      <c r="F75" s="2">
        <v>8125</v>
      </c>
      <c r="G75" s="8">
        <v>19500</v>
      </c>
    </row>
    <row r="76" spans="1:7" x14ac:dyDescent="0.25">
      <c r="A76" t="s">
        <v>170</v>
      </c>
      <c r="B76">
        <v>8922090</v>
      </c>
      <c r="C76" t="s">
        <v>116</v>
      </c>
      <c r="D76">
        <v>354</v>
      </c>
      <c r="E76" s="8">
        <v>11398</v>
      </c>
      <c r="F76" s="2">
        <v>8142</v>
      </c>
      <c r="G76" s="8">
        <v>19540</v>
      </c>
    </row>
    <row r="77" spans="1:7" x14ac:dyDescent="0.25">
      <c r="A77" t="s">
        <v>171</v>
      </c>
      <c r="B77">
        <v>8922097</v>
      </c>
      <c r="C77" t="s">
        <v>117</v>
      </c>
      <c r="D77">
        <v>178</v>
      </c>
      <c r="E77" s="8">
        <v>10372</v>
      </c>
      <c r="F77" s="2">
        <v>7408</v>
      </c>
      <c r="G77" s="8">
        <v>17780</v>
      </c>
    </row>
    <row r="78" spans="1:7" x14ac:dyDescent="0.25">
      <c r="A78" t="s">
        <v>172</v>
      </c>
      <c r="B78">
        <v>8922190</v>
      </c>
      <c r="C78" t="s">
        <v>118</v>
      </c>
      <c r="D78">
        <v>165</v>
      </c>
      <c r="E78" s="8">
        <v>10296</v>
      </c>
      <c r="F78" s="2">
        <v>7354</v>
      </c>
      <c r="G78" s="8">
        <v>17650</v>
      </c>
    </row>
    <row r="79" spans="1:7" x14ac:dyDescent="0.25">
      <c r="A79" t="s">
        <v>173</v>
      </c>
      <c r="B79">
        <v>8922935</v>
      </c>
      <c r="C79" t="s">
        <v>119</v>
      </c>
      <c r="D79">
        <v>297</v>
      </c>
      <c r="E79" s="8">
        <v>11066</v>
      </c>
      <c r="F79" s="2">
        <v>7904</v>
      </c>
      <c r="G79" s="8">
        <v>18970</v>
      </c>
    </row>
    <row r="80" spans="1:7" x14ac:dyDescent="0.25">
      <c r="A80" t="s">
        <v>174</v>
      </c>
      <c r="B80">
        <v>8927033</v>
      </c>
      <c r="C80" t="s">
        <v>120</v>
      </c>
      <c r="D80">
        <v>28</v>
      </c>
      <c r="E80" s="8">
        <v>9497</v>
      </c>
      <c r="F80" s="2">
        <v>6783</v>
      </c>
      <c r="G80" s="8">
        <v>16280</v>
      </c>
    </row>
    <row r="81" spans="1:7" x14ac:dyDescent="0.25">
      <c r="A81" t="s">
        <v>175</v>
      </c>
      <c r="B81">
        <v>8927040</v>
      </c>
      <c r="C81" t="s">
        <v>121</v>
      </c>
      <c r="D81">
        <v>14</v>
      </c>
      <c r="E81" s="8">
        <v>8167</v>
      </c>
      <c r="F81" s="2">
        <v>5833</v>
      </c>
      <c r="G81" s="8">
        <v>14000</v>
      </c>
    </row>
    <row r="82" spans="1:7" x14ac:dyDescent="0.25">
      <c r="A82" t="s">
        <v>125</v>
      </c>
      <c r="B82">
        <v>8921111</v>
      </c>
      <c r="C82" t="s">
        <v>122</v>
      </c>
      <c r="D82">
        <v>16</v>
      </c>
      <c r="E82" s="8">
        <v>9333</v>
      </c>
      <c r="F82" s="2">
        <v>6667</v>
      </c>
      <c r="G82" s="8">
        <v>16000</v>
      </c>
    </row>
    <row r="83" spans="1:7" x14ac:dyDescent="0.25">
      <c r="A83" t="s">
        <v>127</v>
      </c>
      <c r="B83">
        <v>8922017</v>
      </c>
      <c r="C83" t="s">
        <v>123</v>
      </c>
      <c r="D83">
        <v>154</v>
      </c>
      <c r="E83" s="8">
        <v>10232</v>
      </c>
      <c r="F83" s="2">
        <v>7308</v>
      </c>
      <c r="G83" s="8">
        <v>17540</v>
      </c>
    </row>
    <row r="84" spans="1:7" x14ac:dyDescent="0.25">
      <c r="A84" t="s">
        <v>126</v>
      </c>
      <c r="B84">
        <v>8922018</v>
      </c>
      <c r="C84" t="s">
        <v>124</v>
      </c>
      <c r="D84">
        <v>246</v>
      </c>
      <c r="E84" s="8">
        <v>10768</v>
      </c>
      <c r="F84" s="2">
        <v>7692</v>
      </c>
      <c r="G84" s="8">
        <v>18460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7.7109375" customWidth="1"/>
    <col min="2" max="2" width="39" customWidth="1"/>
    <col min="3" max="4" width="12.7109375" customWidth="1"/>
    <col min="5" max="5" width="11.7109375" customWidth="1"/>
    <col min="6" max="6" width="10.5703125" bestFit="1" customWidth="1"/>
  </cols>
  <sheetData>
    <row r="6" spans="1:7" ht="18.75" x14ac:dyDescent="0.3">
      <c r="A6" s="4" t="s">
        <v>66</v>
      </c>
      <c r="B6" s="5"/>
      <c r="C6" s="5"/>
      <c r="D6" s="5"/>
    </row>
    <row r="8" spans="1:7" x14ac:dyDescent="0.25">
      <c r="A8" s="6"/>
      <c r="B8" s="7" t="str">
        <f>+IF(A8="","Please insert your 8 digit passcode in the blue box",VLOOKUP(A8,Data!A:C,3,FALSE))</f>
        <v>Please insert your 8 digit passcode in the blue box</v>
      </c>
      <c r="C8" s="3"/>
      <c r="D8" s="3"/>
    </row>
    <row r="9" spans="1:7" x14ac:dyDescent="0.25">
      <c r="A9" s="14"/>
      <c r="B9" s="14"/>
      <c r="C9" s="14"/>
      <c r="D9" s="14"/>
      <c r="E9" s="14"/>
      <c r="F9" s="14"/>
      <c r="G9" s="14"/>
    </row>
    <row r="10" spans="1:7" ht="45" x14ac:dyDescent="0.25">
      <c r="A10" s="15" t="s">
        <v>67</v>
      </c>
      <c r="B10" s="16" t="s">
        <v>68</v>
      </c>
      <c r="C10" s="15" t="s">
        <v>0</v>
      </c>
      <c r="D10" s="15" t="s">
        <v>176</v>
      </c>
      <c r="E10" s="15" t="s">
        <v>177</v>
      </c>
      <c r="F10" s="15" t="s">
        <v>69</v>
      </c>
      <c r="G10" s="14"/>
    </row>
    <row r="11" spans="1:7" x14ac:dyDescent="0.25">
      <c r="A11" s="17" t="str">
        <f>+IF($A$8&gt;0,VLOOKUP(A8,Data!A:F,2,FALSE),"")</f>
        <v/>
      </c>
      <c r="B11" s="14" t="str">
        <f>+IF($A$8&gt;0,VLOOKUP($A$8,Data!$A:$F,3,FALSE),"")</f>
        <v/>
      </c>
      <c r="C11" s="17" t="str">
        <f>+IF($A$8&gt;0,VLOOKUP($A$8,Data!$A:$F,4,FALSE),"")</f>
        <v/>
      </c>
      <c r="D11" s="20" t="str">
        <f>+IF($A$8&gt;0,VLOOKUP($A$8,Data!$A:$F,5,FALSE),"")</f>
        <v/>
      </c>
      <c r="E11" s="18" t="str">
        <f>+IF($A$8&gt;0,VLOOKUP($A$8,Data!$A:$F,6,FALSE),"")</f>
        <v/>
      </c>
      <c r="F11" s="19" t="str">
        <f>+IF($A$8&gt;0,VLOOKUP($A$8,Data!$A:$G,7,FALSE),"")</f>
        <v/>
      </c>
      <c r="G11" s="14"/>
    </row>
    <row r="15" spans="1:7" x14ac:dyDescent="0.25">
      <c r="A15" s="12" t="s">
        <v>130</v>
      </c>
    </row>
    <row r="17" spans="1:3" x14ac:dyDescent="0.25">
      <c r="A17" t="s">
        <v>178</v>
      </c>
    </row>
    <row r="19" spans="1:3" x14ac:dyDescent="0.25">
      <c r="A19" t="s">
        <v>179</v>
      </c>
    </row>
    <row r="21" spans="1:3" x14ac:dyDescent="0.25">
      <c r="A21" t="s">
        <v>180</v>
      </c>
    </row>
    <row r="23" spans="1:3" x14ac:dyDescent="0.25">
      <c r="A23" t="s">
        <v>181</v>
      </c>
    </row>
    <row r="25" spans="1:3" x14ac:dyDescent="0.25">
      <c r="A25" t="s">
        <v>182</v>
      </c>
    </row>
    <row r="27" spans="1:3" x14ac:dyDescent="0.25">
      <c r="A27" t="s">
        <v>131</v>
      </c>
      <c r="C27" s="13" t="s">
        <v>184</v>
      </c>
    </row>
    <row r="29" spans="1:3" x14ac:dyDescent="0.25">
      <c r="A29" t="s">
        <v>183</v>
      </c>
    </row>
  </sheetData>
  <sheetProtection password="A9E8" sheet="1" objects="1" scenarios="1"/>
  <conditionalFormatting sqref="A8">
    <cfRule type="cellIs" dxfId="0" priority="1" operator="greaterThan">
      <formula>0</formula>
    </cfRule>
  </conditionalFormatting>
  <hyperlinks>
    <hyperlink ref="C2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PE &amp; Sports</vt:lpstr>
    </vt:vector>
  </TitlesOfParts>
  <Company>Nottingham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Williams</dc:creator>
  <cp:lastModifiedBy>Sukhmanie Kaur</cp:lastModifiedBy>
  <dcterms:created xsi:type="dcterms:W3CDTF">2016-09-02T10:27:42Z</dcterms:created>
  <dcterms:modified xsi:type="dcterms:W3CDTF">2017-11-02T14:02:54Z</dcterms:modified>
</cp:coreProperties>
</file>